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indice tempestività pagamenti 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<sst xmlns="http://schemas.openxmlformats.org/spreadsheetml/2006/main" count="14" uniqueCount="11">
  <si>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fattura</t>
  </si>
  <si>
    <t>importo</t>
  </si>
  <si>
    <t>data scadenza</t>
  </si>
  <si>
    <t>data pagamento</t>
  </si>
  <si>
    <t>gg totali</t>
  </si>
  <si>
    <t>periodo complessivo intercorso</t>
  </si>
  <si>
    <t>periodo inesigibilità</t>
  </si>
  <si>
    <t>gg.interc.netti</t>
  </si>
  <si>
    <t>gg*importo</t>
  </si>
  <si>
    <t>TOTALI</t>
  </si>
  <si>
    <t>INDICE TEMPESTIVITA' PAGAMENTI 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</si>
</sst>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  <numFmt numFmtId="170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8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14" fontId="0" fillId="0" borderId="18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right"/>
    </xf>
    <xf numFmtId="16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8" xfId="0" applyBorder="1" applyAlignment="1">
      <alignment horizontal="right"/>
    </xf>
    <xf numFmtId="168" fontId="0" fillId="0" borderId="24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14" fontId="0" fillId="0" borderId="18" xfId="0" applyNumberFormat="1" applyFill="1" applyBorder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N96" sqref="N96"/>
    </sheetView>
  </sheetViews>
  <sheetFormatPr defaultColWidth="9.140625" defaultRowHeight="15"/>
  <cols>
    <col min="1" max="1" width="11.7109375" style="0" bestFit="1" customWidth="1"/>
    <col min="2" max="2" width="11.57421875" style="0" bestFit="1" customWidth="1"/>
    <col min="3" max="3" width="13.421875" style="0" bestFit="1" customWidth="1"/>
    <col min="4" max="4" width="15.421875" style="0" bestFit="1" customWidth="1"/>
    <col min="6" max="6" width="13.421875" style="0" bestFit="1" customWidth="1"/>
    <col min="7" max="7" width="15.421875" style="0" bestFit="1" customWidth="1"/>
    <col min="8" max="8" width="8.140625" style="0" bestFit="1" customWidth="1"/>
    <col min="9" max="9" width="13.7109375" style="0" bestFit="1" customWidth="1"/>
    <col min="10" max="10" width="13.28125" style="0" bestFit="1" customWidth="1"/>
    <col min="11" max="11" width="10.7109375" style="0" bestFit="1" customWidth="1"/>
  </cols>
  <sheetData>
    <row r="1" spans="1:10" s="3" customFormat="1" ht="15">
      <c r="A1" s="10" t="s">
        <v>0</v>
      </c>
      <c r="B1" s="11" t="s">
        <v>1</v>
      </c>
      <c r="C1" s="38" t="s">
        <v>5</v>
      </c>
      <c r="D1" s="38"/>
      <c r="E1" s="38"/>
      <c r="F1" s="38" t="s">
        <v>6</v>
      </c>
      <c r="G1" s="38"/>
      <c r="H1" s="38"/>
      <c r="I1" s="11" t="s">
        <v>7</v>
      </c>
      <c r="J1" s="12" t="s">
        <v>8</v>
      </c>
    </row>
    <row r="2" spans="1:10" s="3" customFormat="1" ht="15.75" thickBot="1">
      <c r="A2" s="39"/>
      <c r="B2" s="40"/>
      <c r="C2" s="13" t="s">
        <v>2</v>
      </c>
      <c r="D2" s="13" t="s">
        <v>3</v>
      </c>
      <c r="E2" s="13" t="s">
        <v>4</v>
      </c>
      <c r="F2" s="13" t="s">
        <v>2</v>
      </c>
      <c r="G2" s="13" t="s">
        <v>3</v>
      </c>
      <c r="H2" s="13" t="s">
        <v>4</v>
      </c>
      <c r="I2" s="13"/>
      <c r="J2" s="14"/>
    </row>
    <row r="3" spans="1:10" s="3" customFormat="1" ht="15">
      <c r="A3" s="28">
        <v>1</v>
      </c>
      <c r="B3" s="15">
        <v>475.31</v>
      </c>
      <c r="C3" s="32">
        <v>41622</v>
      </c>
      <c r="D3" s="32">
        <v>41678</v>
      </c>
      <c r="E3" s="26">
        <f aca="true" t="shared" si="0" ref="E3:E13">D3-C3</f>
        <v>56</v>
      </c>
      <c r="F3" s="11"/>
      <c r="G3" s="11"/>
      <c r="H3" s="11"/>
      <c r="I3" s="26">
        <f aca="true" t="shared" si="1" ref="I3:I13">E3-H3</f>
        <v>56</v>
      </c>
      <c r="J3" s="27">
        <f>I3*B3</f>
        <v>26617.36</v>
      </c>
    </row>
    <row r="4" spans="1:10" s="3" customFormat="1" ht="15">
      <c r="A4" s="29">
        <v>2</v>
      </c>
      <c r="B4" s="15">
        <v>276.55</v>
      </c>
      <c r="C4" s="33">
        <v>41650</v>
      </c>
      <c r="D4" s="33">
        <v>41678</v>
      </c>
      <c r="E4" s="30">
        <f t="shared" si="0"/>
        <v>28</v>
      </c>
      <c r="F4" s="25"/>
      <c r="G4" s="25"/>
      <c r="H4" s="25"/>
      <c r="I4" s="30">
        <f t="shared" si="1"/>
        <v>28</v>
      </c>
      <c r="J4" s="31">
        <f>I4*B4</f>
        <v>7743.400000000001</v>
      </c>
    </row>
    <row r="5" spans="1:10" s="3" customFormat="1" ht="15">
      <c r="A5" s="29">
        <v>3</v>
      </c>
      <c r="B5" s="15">
        <v>271.5</v>
      </c>
      <c r="C5" s="33">
        <v>41691</v>
      </c>
      <c r="D5" s="33">
        <v>41678</v>
      </c>
      <c r="E5" s="30">
        <f t="shared" si="0"/>
        <v>-13</v>
      </c>
      <c r="F5" s="25"/>
      <c r="G5" s="25"/>
      <c r="H5" s="25"/>
      <c r="I5" s="30">
        <f t="shared" si="1"/>
        <v>-13</v>
      </c>
      <c r="J5" s="31">
        <f>I5*B5</f>
        <v>-3529.5</v>
      </c>
    </row>
    <row r="6" spans="1:10" s="3" customFormat="1" ht="15">
      <c r="A6" s="8">
        <v>4</v>
      </c>
      <c r="B6" s="5">
        <v>213.75</v>
      </c>
      <c r="C6" s="7">
        <v>41689</v>
      </c>
      <c r="D6" s="6">
        <v>41678</v>
      </c>
      <c r="E6" s="21">
        <f t="shared" si="0"/>
        <v>-11</v>
      </c>
      <c r="F6" s="4"/>
      <c r="G6" s="4"/>
      <c r="H6" s="4"/>
      <c r="I6" s="4">
        <f t="shared" si="1"/>
        <v>-11</v>
      </c>
      <c r="J6" s="9">
        <f>B6*I6</f>
        <v>-2351.25</v>
      </c>
    </row>
    <row r="7" spans="1:10" s="3" customFormat="1" ht="15">
      <c r="A7" s="8">
        <v>5</v>
      </c>
      <c r="B7" s="5">
        <v>82.48</v>
      </c>
      <c r="C7" s="7">
        <v>41694</v>
      </c>
      <c r="D7" s="6">
        <v>41678</v>
      </c>
      <c r="E7" s="21">
        <f t="shared" si="0"/>
        <v>-16</v>
      </c>
      <c r="F7" s="4"/>
      <c r="G7" s="4"/>
      <c r="H7" s="4"/>
      <c r="I7" s="4">
        <f t="shared" si="1"/>
        <v>-16</v>
      </c>
      <c r="J7" s="9">
        <f>B7*I7</f>
        <v>-1319.68</v>
      </c>
    </row>
    <row r="8" spans="1:10" s="3" customFormat="1" ht="15">
      <c r="A8" s="8">
        <v>6</v>
      </c>
      <c r="B8" s="5">
        <v>67.54</v>
      </c>
      <c r="C8" s="7">
        <v>41704</v>
      </c>
      <c r="D8" s="6">
        <v>41678</v>
      </c>
      <c r="E8" s="21">
        <f t="shared" si="0"/>
        <v>-26</v>
      </c>
      <c r="F8" s="4"/>
      <c r="G8" s="4"/>
      <c r="H8" s="4"/>
      <c r="I8" s="4">
        <f t="shared" si="1"/>
        <v>-26</v>
      </c>
      <c r="J8" s="9">
        <f>B8*I8</f>
        <v>-1756.0400000000002</v>
      </c>
    </row>
    <row r="9" spans="1:10" s="3" customFormat="1" ht="15">
      <c r="A9" s="8">
        <v>7</v>
      </c>
      <c r="B9" s="5">
        <v>118.41</v>
      </c>
      <c r="C9" s="7">
        <v>41656</v>
      </c>
      <c r="D9" s="6">
        <v>41678</v>
      </c>
      <c r="E9" s="21">
        <f t="shared" si="0"/>
        <v>22</v>
      </c>
      <c r="F9" s="4"/>
      <c r="G9" s="4"/>
      <c r="H9" s="4"/>
      <c r="I9" s="4">
        <f t="shared" si="1"/>
        <v>22</v>
      </c>
      <c r="J9" s="9">
        <f>B9*I9</f>
        <v>2605.02</v>
      </c>
    </row>
    <row r="10" spans="1:10" s="3" customFormat="1" ht="15">
      <c r="A10" s="8">
        <v>8</v>
      </c>
      <c r="B10" s="5">
        <v>1043</v>
      </c>
      <c r="C10" s="7">
        <v>41710</v>
      </c>
      <c r="D10" s="6">
        <v>41680</v>
      </c>
      <c r="E10" s="21">
        <f t="shared" si="0"/>
        <v>-30</v>
      </c>
      <c r="F10" s="4"/>
      <c r="G10" s="4"/>
      <c r="H10" s="4"/>
      <c r="I10" s="4">
        <f t="shared" si="1"/>
        <v>-30</v>
      </c>
      <c r="J10" s="9">
        <f>B10*I10</f>
        <v>-31290</v>
      </c>
    </row>
    <row r="11" spans="1:10" s="3" customFormat="1" ht="15">
      <c r="A11" s="8">
        <v>9</v>
      </c>
      <c r="B11" s="5">
        <v>2415.6</v>
      </c>
      <c r="C11" s="7">
        <v>41701</v>
      </c>
      <c r="D11" s="6">
        <v>41680</v>
      </c>
      <c r="E11" s="21">
        <f t="shared" si="0"/>
        <v>-21</v>
      </c>
      <c r="F11" s="4"/>
      <c r="G11" s="4"/>
      <c r="H11" s="4"/>
      <c r="I11" s="4">
        <f t="shared" si="1"/>
        <v>-21</v>
      </c>
      <c r="J11" s="9">
        <f>B11*I11</f>
        <v>-50727.6</v>
      </c>
    </row>
    <row r="12" spans="1:10" s="3" customFormat="1" ht="15">
      <c r="A12" s="22">
        <v>10</v>
      </c>
      <c r="B12" s="15">
        <v>3018.75</v>
      </c>
      <c r="C12" s="34">
        <v>41670</v>
      </c>
      <c r="D12" s="23">
        <v>41680</v>
      </c>
      <c r="E12" s="21">
        <f t="shared" si="0"/>
        <v>10</v>
      </c>
      <c r="F12" s="21"/>
      <c r="G12" s="21"/>
      <c r="H12" s="21"/>
      <c r="I12" s="21">
        <f t="shared" si="1"/>
        <v>10</v>
      </c>
      <c r="J12" s="24">
        <f>B12*I12</f>
        <v>30187.5</v>
      </c>
    </row>
    <row r="13" spans="1:11" s="3" customFormat="1" ht="15">
      <c r="A13" s="8">
        <v>11</v>
      </c>
      <c r="B13" s="5">
        <v>175.44</v>
      </c>
      <c r="C13" s="7">
        <v>41689</v>
      </c>
      <c r="D13" s="6">
        <v>41680</v>
      </c>
      <c r="E13" s="21">
        <f t="shared" si="0"/>
        <v>-9</v>
      </c>
      <c r="F13" s="4"/>
      <c r="G13" s="4"/>
      <c r="H13" s="4"/>
      <c r="I13" s="4">
        <f t="shared" si="1"/>
        <v>-9</v>
      </c>
      <c r="J13" s="9">
        <f>B13*I13</f>
        <v>-1578.96</v>
      </c>
      <c r="K13" s="1"/>
    </row>
    <row r="14" spans="1:10" s="3" customFormat="1" ht="15">
      <c r="A14" s="8">
        <v>12</v>
      </c>
      <c r="B14" s="5">
        <v>45.1</v>
      </c>
      <c r="C14" s="7">
        <v>41696</v>
      </c>
      <c r="D14" s="6">
        <v>41682</v>
      </c>
      <c r="E14" s="21">
        <f aca="true" t="shared" si="2" ref="E14:E21">D14-C14</f>
        <v>-14</v>
      </c>
      <c r="F14" s="4"/>
      <c r="G14" s="4"/>
      <c r="H14" s="4"/>
      <c r="I14" s="4">
        <f aca="true" t="shared" si="3" ref="I14:I45">E14-H14</f>
        <v>-14</v>
      </c>
      <c r="J14" s="9">
        <f>B14*I14</f>
        <v>-631.4</v>
      </c>
    </row>
    <row r="15" spans="1:10" s="3" customFormat="1" ht="15">
      <c r="A15" s="8">
        <v>13</v>
      </c>
      <c r="B15" s="5">
        <v>316.59</v>
      </c>
      <c r="C15" s="7">
        <v>41689</v>
      </c>
      <c r="D15" s="6">
        <v>41688</v>
      </c>
      <c r="E15" s="21">
        <f t="shared" si="2"/>
        <v>-1</v>
      </c>
      <c r="F15" s="4"/>
      <c r="G15" s="4"/>
      <c r="H15" s="4"/>
      <c r="I15" s="4">
        <f t="shared" si="3"/>
        <v>-1</v>
      </c>
      <c r="J15" s="9">
        <f>B15*I15</f>
        <v>-316.59</v>
      </c>
    </row>
    <row r="16" spans="1:11" s="3" customFormat="1" ht="15">
      <c r="A16" s="8">
        <v>14</v>
      </c>
      <c r="B16" s="5">
        <v>439.32</v>
      </c>
      <c r="C16" s="7">
        <v>41700</v>
      </c>
      <c r="D16" s="6">
        <v>41690</v>
      </c>
      <c r="E16" s="21">
        <f t="shared" si="2"/>
        <v>-10</v>
      </c>
      <c r="F16" s="4"/>
      <c r="G16" s="4"/>
      <c r="H16" s="4"/>
      <c r="I16" s="4">
        <f t="shared" si="3"/>
        <v>-10</v>
      </c>
      <c r="J16" s="9">
        <f>B16*I16</f>
        <v>-4393.2</v>
      </c>
      <c r="K16" s="35"/>
    </row>
    <row r="17" spans="1:10" s="3" customFormat="1" ht="15">
      <c r="A17" s="8">
        <v>15</v>
      </c>
      <c r="B17" s="5">
        <v>795.65</v>
      </c>
      <c r="C17" s="7">
        <v>41699</v>
      </c>
      <c r="D17" s="6">
        <v>41690</v>
      </c>
      <c r="E17" s="21">
        <f t="shared" si="2"/>
        <v>-9</v>
      </c>
      <c r="F17" s="4"/>
      <c r="G17" s="4"/>
      <c r="H17" s="4"/>
      <c r="I17" s="4">
        <f t="shared" si="3"/>
        <v>-9</v>
      </c>
      <c r="J17" s="9">
        <f>B17*I17</f>
        <v>-7160.849999999999</v>
      </c>
    </row>
    <row r="18" spans="1:10" s="3" customFormat="1" ht="15">
      <c r="A18" s="8">
        <v>16</v>
      </c>
      <c r="B18" s="5">
        <v>2817.9</v>
      </c>
      <c r="C18" s="7">
        <v>41745</v>
      </c>
      <c r="D18" s="6">
        <v>41698</v>
      </c>
      <c r="E18" s="21">
        <f t="shared" si="2"/>
        <v>-47</v>
      </c>
      <c r="F18" s="4"/>
      <c r="G18" s="4"/>
      <c r="H18" s="4"/>
      <c r="I18" s="4">
        <f t="shared" si="3"/>
        <v>-47</v>
      </c>
      <c r="J18" s="9">
        <f>B18*I18</f>
        <v>-132441.30000000002</v>
      </c>
    </row>
    <row r="19" spans="1:10" s="3" customFormat="1" ht="15">
      <c r="A19" s="8">
        <v>17</v>
      </c>
      <c r="B19" s="5">
        <v>996.01</v>
      </c>
      <c r="C19" s="7">
        <v>41726</v>
      </c>
      <c r="D19" s="6">
        <v>41699</v>
      </c>
      <c r="E19" s="21">
        <f t="shared" si="2"/>
        <v>-27</v>
      </c>
      <c r="F19" s="4"/>
      <c r="G19" s="4"/>
      <c r="H19" s="4"/>
      <c r="I19" s="4">
        <f t="shared" si="3"/>
        <v>-27</v>
      </c>
      <c r="J19" s="9">
        <f>B19*I19</f>
        <v>-26892.27</v>
      </c>
    </row>
    <row r="20" spans="1:10" s="3" customFormat="1" ht="15">
      <c r="A20" s="8">
        <v>18</v>
      </c>
      <c r="B20" s="5">
        <v>103.69</v>
      </c>
      <c r="C20" s="7">
        <v>41719</v>
      </c>
      <c r="D20" s="6">
        <v>41708</v>
      </c>
      <c r="E20" s="21">
        <f t="shared" si="2"/>
        <v>-11</v>
      </c>
      <c r="F20" s="4"/>
      <c r="G20" s="4"/>
      <c r="H20" s="4"/>
      <c r="I20" s="4">
        <f t="shared" si="3"/>
        <v>-11</v>
      </c>
      <c r="J20" s="9">
        <f>B20*I20</f>
        <v>-1140.59</v>
      </c>
    </row>
    <row r="21" spans="1:10" s="3" customFormat="1" ht="15">
      <c r="A21" s="8">
        <v>19</v>
      </c>
      <c r="B21" s="5">
        <v>335</v>
      </c>
      <c r="C21" s="7">
        <v>41728</v>
      </c>
      <c r="D21" s="6">
        <v>41719</v>
      </c>
      <c r="E21" s="21">
        <f t="shared" si="2"/>
        <v>-9</v>
      </c>
      <c r="F21" s="4"/>
      <c r="G21" s="4"/>
      <c r="H21" s="4"/>
      <c r="I21" s="4">
        <f t="shared" si="3"/>
        <v>-9</v>
      </c>
      <c r="J21" s="9">
        <f>B21*I21</f>
        <v>-3015</v>
      </c>
    </row>
    <row r="22" spans="1:11" s="3" customFormat="1" ht="15">
      <c r="A22" s="8">
        <v>20</v>
      </c>
      <c r="B22" s="5">
        <v>366</v>
      </c>
      <c r="C22" s="7">
        <v>41673</v>
      </c>
      <c r="D22" s="6">
        <v>41722</v>
      </c>
      <c r="E22" s="4">
        <f>IF(D22-C22&lt;0,0,D22-C22)</f>
        <v>49</v>
      </c>
      <c r="F22" s="6">
        <v>41673</v>
      </c>
      <c r="G22" s="6">
        <v>41710</v>
      </c>
      <c r="H22" s="4">
        <f>G22-F22</f>
        <v>37</v>
      </c>
      <c r="I22" s="4">
        <f t="shared" si="3"/>
        <v>12</v>
      </c>
      <c r="J22" s="9">
        <f>B22*I22</f>
        <v>4392</v>
      </c>
      <c r="K22" s="1"/>
    </row>
    <row r="23" spans="1:11" s="3" customFormat="1" ht="15">
      <c r="A23" s="22">
        <v>21</v>
      </c>
      <c r="B23" s="15">
        <v>80.36</v>
      </c>
      <c r="C23" s="34">
        <v>41440</v>
      </c>
      <c r="D23" s="23">
        <v>41722</v>
      </c>
      <c r="E23" s="21">
        <f>IF(D23-C23&lt;0,0,D23-C23)</f>
        <v>282</v>
      </c>
      <c r="F23" s="23">
        <v>41440</v>
      </c>
      <c r="G23" s="23">
        <v>41713</v>
      </c>
      <c r="H23" s="4">
        <f>G23-F23</f>
        <v>273</v>
      </c>
      <c r="I23" s="4">
        <f t="shared" si="3"/>
        <v>9</v>
      </c>
      <c r="J23" s="9">
        <f>B23*I23</f>
        <v>723.24</v>
      </c>
      <c r="K23" s="1"/>
    </row>
    <row r="24" spans="1:11" s="3" customFormat="1" ht="15">
      <c r="A24" s="8">
        <v>22</v>
      </c>
      <c r="B24" s="15">
        <v>176.79</v>
      </c>
      <c r="C24" s="34">
        <v>41648</v>
      </c>
      <c r="D24" s="23">
        <v>41722</v>
      </c>
      <c r="E24" s="21">
        <f>IF(D24-C24&lt;0,0,D24-C24)</f>
        <v>74</v>
      </c>
      <c r="F24" s="23">
        <v>41648</v>
      </c>
      <c r="G24" s="23">
        <v>41713</v>
      </c>
      <c r="H24" s="4">
        <f>G24-F24</f>
        <v>65</v>
      </c>
      <c r="I24" s="4">
        <f t="shared" si="3"/>
        <v>9</v>
      </c>
      <c r="J24" s="9">
        <f>B24*I24</f>
        <v>1591.11</v>
      </c>
      <c r="K24" s="1"/>
    </row>
    <row r="25" spans="1:10" s="3" customFormat="1" ht="15">
      <c r="A25" s="8">
        <v>23</v>
      </c>
      <c r="B25" s="5">
        <v>120.97</v>
      </c>
      <c r="C25" s="7">
        <v>41754</v>
      </c>
      <c r="D25" s="6">
        <v>41729</v>
      </c>
      <c r="E25" s="21">
        <f>D25-C25</f>
        <v>-25</v>
      </c>
      <c r="F25" s="4"/>
      <c r="G25" s="4"/>
      <c r="H25" s="4"/>
      <c r="I25" s="4">
        <f t="shared" si="3"/>
        <v>-25</v>
      </c>
      <c r="J25" s="9">
        <f>B25*I25</f>
        <v>-3024.25</v>
      </c>
    </row>
    <row r="26" spans="1:10" s="3" customFormat="1" ht="15">
      <c r="A26" s="8">
        <v>24</v>
      </c>
      <c r="B26" s="5">
        <v>249.03</v>
      </c>
      <c r="C26" s="7">
        <v>41754</v>
      </c>
      <c r="D26" s="6">
        <v>41729</v>
      </c>
      <c r="E26" s="21">
        <f>D26-C26</f>
        <v>-25</v>
      </c>
      <c r="F26" s="4"/>
      <c r="G26" s="4"/>
      <c r="H26" s="4"/>
      <c r="I26" s="4">
        <f t="shared" si="3"/>
        <v>-25</v>
      </c>
      <c r="J26" s="9">
        <f>B26*I26</f>
        <v>-6225.75</v>
      </c>
    </row>
    <row r="27" spans="1:11" s="3" customFormat="1" ht="15">
      <c r="A27" s="8">
        <v>25</v>
      </c>
      <c r="B27" s="5">
        <v>65.64</v>
      </c>
      <c r="C27" s="7">
        <v>41703</v>
      </c>
      <c r="D27" s="6">
        <v>41729</v>
      </c>
      <c r="E27" s="4">
        <f>IF(D27-C27&lt;0,0,D27-C27)</f>
        <v>26</v>
      </c>
      <c r="F27" s="6">
        <v>41703</v>
      </c>
      <c r="G27" s="6">
        <v>41727</v>
      </c>
      <c r="H27" s="4">
        <f>G27-F27</f>
        <v>24</v>
      </c>
      <c r="I27" s="4">
        <f t="shared" si="3"/>
        <v>2</v>
      </c>
      <c r="J27" s="9">
        <f>B27*I27</f>
        <v>131.28</v>
      </c>
      <c r="K27" s="1"/>
    </row>
    <row r="28" spans="1:10" s="3" customFormat="1" ht="15">
      <c r="A28" s="8">
        <v>26</v>
      </c>
      <c r="B28" s="5">
        <v>189.78</v>
      </c>
      <c r="C28" s="7">
        <v>41754</v>
      </c>
      <c r="D28" s="6">
        <v>41729</v>
      </c>
      <c r="E28" s="21">
        <f aca="true" t="shared" si="4" ref="E28:E38">D28-C28</f>
        <v>-25</v>
      </c>
      <c r="F28" s="4"/>
      <c r="G28" s="4"/>
      <c r="H28" s="4"/>
      <c r="I28" s="4">
        <f t="shared" si="3"/>
        <v>-25</v>
      </c>
      <c r="J28" s="9">
        <f>B28*I28</f>
        <v>-4744.5</v>
      </c>
    </row>
    <row r="29" spans="1:11" s="3" customFormat="1" ht="15">
      <c r="A29" s="8">
        <v>27</v>
      </c>
      <c r="B29" s="15">
        <v>647.93</v>
      </c>
      <c r="C29" s="34">
        <v>41648</v>
      </c>
      <c r="D29" s="23">
        <v>41729</v>
      </c>
      <c r="E29" s="21">
        <f t="shared" si="4"/>
        <v>81</v>
      </c>
      <c r="F29" s="23">
        <v>41648</v>
      </c>
      <c r="G29" s="23">
        <v>41727</v>
      </c>
      <c r="H29" s="4">
        <f>G29-F29</f>
        <v>79</v>
      </c>
      <c r="I29" s="4">
        <f t="shared" si="3"/>
        <v>2</v>
      </c>
      <c r="J29" s="9">
        <f>B29*I29</f>
        <v>1295.86</v>
      </c>
      <c r="K29" s="1"/>
    </row>
    <row r="30" spans="1:11" s="3" customFormat="1" ht="15">
      <c r="A30" s="8">
        <v>28</v>
      </c>
      <c r="B30" s="5">
        <v>116.37</v>
      </c>
      <c r="C30" s="7">
        <v>41749</v>
      </c>
      <c r="D30" s="6">
        <v>41731</v>
      </c>
      <c r="E30" s="21">
        <f t="shared" si="4"/>
        <v>-18</v>
      </c>
      <c r="F30" s="4"/>
      <c r="G30" s="4"/>
      <c r="H30" s="4"/>
      <c r="I30" s="4">
        <f t="shared" si="3"/>
        <v>-18</v>
      </c>
      <c r="J30" s="9">
        <f>B30*I30</f>
        <v>-2094.66</v>
      </c>
      <c r="K30" s="1"/>
    </row>
    <row r="31" spans="1:11" s="3" customFormat="1" ht="15">
      <c r="A31" s="8">
        <v>29</v>
      </c>
      <c r="B31" s="5">
        <v>425.86</v>
      </c>
      <c r="C31" s="7">
        <v>41759</v>
      </c>
      <c r="D31" s="6">
        <v>41736</v>
      </c>
      <c r="E31" s="21">
        <f t="shared" si="4"/>
        <v>-23</v>
      </c>
      <c r="F31" s="4"/>
      <c r="G31" s="4"/>
      <c r="H31" s="4"/>
      <c r="I31" s="4">
        <f t="shared" si="3"/>
        <v>-23</v>
      </c>
      <c r="J31" s="9">
        <f>B31*I31</f>
        <v>-9794.78</v>
      </c>
      <c r="K31" s="1"/>
    </row>
    <row r="32" spans="1:11" s="3" customFormat="1" ht="15">
      <c r="A32" s="8">
        <v>30</v>
      </c>
      <c r="B32" s="5">
        <v>795.65</v>
      </c>
      <c r="C32" s="7">
        <v>41770</v>
      </c>
      <c r="D32" s="6">
        <v>41741</v>
      </c>
      <c r="E32" s="21">
        <f t="shared" si="4"/>
        <v>-29</v>
      </c>
      <c r="F32" s="4"/>
      <c r="G32" s="4"/>
      <c r="H32" s="4"/>
      <c r="I32" s="4">
        <f t="shared" si="3"/>
        <v>-29</v>
      </c>
      <c r="J32" s="9">
        <f>B32*I32</f>
        <v>-23073.85</v>
      </c>
      <c r="K32" s="1"/>
    </row>
    <row r="33" spans="1:11" s="3" customFormat="1" ht="15">
      <c r="A33" s="8">
        <v>31</v>
      </c>
      <c r="B33" s="5">
        <v>198.18</v>
      </c>
      <c r="C33" s="7">
        <v>41767</v>
      </c>
      <c r="D33" s="6">
        <v>41743</v>
      </c>
      <c r="E33" s="21">
        <f t="shared" si="4"/>
        <v>-24</v>
      </c>
      <c r="F33" s="4"/>
      <c r="G33" s="4"/>
      <c r="H33" s="4"/>
      <c r="I33" s="4">
        <f t="shared" si="3"/>
        <v>-24</v>
      </c>
      <c r="J33" s="9">
        <f>B33*I33</f>
        <v>-4756.32</v>
      </c>
      <c r="K33" s="1"/>
    </row>
    <row r="34" spans="1:11" s="3" customFormat="1" ht="15">
      <c r="A34" s="8">
        <v>32</v>
      </c>
      <c r="B34" s="5">
        <v>450</v>
      </c>
      <c r="C34" s="7">
        <v>41777</v>
      </c>
      <c r="D34" s="6">
        <v>41753</v>
      </c>
      <c r="E34" s="21">
        <f t="shared" si="4"/>
        <v>-24</v>
      </c>
      <c r="F34" s="4"/>
      <c r="G34" s="4"/>
      <c r="H34" s="4"/>
      <c r="I34" s="4">
        <f t="shared" si="3"/>
        <v>-24</v>
      </c>
      <c r="J34" s="9">
        <f>B34*I34</f>
        <v>-10800</v>
      </c>
      <c r="K34" s="1"/>
    </row>
    <row r="35" spans="1:11" s="3" customFormat="1" ht="15">
      <c r="A35" s="8">
        <v>33</v>
      </c>
      <c r="B35" s="5">
        <v>358.68</v>
      </c>
      <c r="C35" s="7">
        <v>41774</v>
      </c>
      <c r="D35" s="6">
        <v>41758</v>
      </c>
      <c r="E35" s="21">
        <f t="shared" si="4"/>
        <v>-16</v>
      </c>
      <c r="F35" s="4"/>
      <c r="G35" s="4"/>
      <c r="H35" s="4"/>
      <c r="I35" s="4">
        <f t="shared" si="3"/>
        <v>-16</v>
      </c>
      <c r="J35" s="9">
        <f>B35*I35</f>
        <v>-5738.88</v>
      </c>
      <c r="K35" s="1"/>
    </row>
    <row r="36" spans="1:11" s="3" customFormat="1" ht="15">
      <c r="A36" s="8">
        <v>34</v>
      </c>
      <c r="B36" s="5">
        <v>76.38</v>
      </c>
      <c r="C36" s="7">
        <v>41776</v>
      </c>
      <c r="D36" s="6">
        <v>41773</v>
      </c>
      <c r="E36" s="21">
        <f t="shared" si="4"/>
        <v>-3</v>
      </c>
      <c r="F36" s="4"/>
      <c r="G36" s="4"/>
      <c r="H36" s="4"/>
      <c r="I36" s="4">
        <f t="shared" si="3"/>
        <v>-3</v>
      </c>
      <c r="J36" s="9">
        <f>B36*I36</f>
        <v>-229.14</v>
      </c>
      <c r="K36" s="1"/>
    </row>
    <row r="37" spans="1:11" ht="15">
      <c r="A37" s="22">
        <v>35</v>
      </c>
      <c r="B37" s="15">
        <v>370</v>
      </c>
      <c r="C37" s="23">
        <v>41788</v>
      </c>
      <c r="D37" s="23">
        <v>41773</v>
      </c>
      <c r="E37" s="21">
        <f t="shared" si="4"/>
        <v>-15</v>
      </c>
      <c r="F37" s="21"/>
      <c r="G37" s="21"/>
      <c r="H37" s="21"/>
      <c r="I37" s="21">
        <f t="shared" si="3"/>
        <v>-15</v>
      </c>
      <c r="J37" s="24">
        <f>B37*I37</f>
        <v>-5550</v>
      </c>
      <c r="K37" s="2"/>
    </row>
    <row r="38" spans="1:11" ht="15">
      <c r="A38" s="8">
        <v>36</v>
      </c>
      <c r="B38" s="5">
        <v>378.2</v>
      </c>
      <c r="C38" s="7">
        <v>41798</v>
      </c>
      <c r="D38" s="6">
        <v>41775</v>
      </c>
      <c r="E38" s="21">
        <f t="shared" si="4"/>
        <v>-23</v>
      </c>
      <c r="F38" s="4"/>
      <c r="G38" s="4"/>
      <c r="H38" s="4"/>
      <c r="I38" s="4">
        <f t="shared" si="3"/>
        <v>-23</v>
      </c>
      <c r="J38" s="9">
        <f>B38*I38</f>
        <v>-8698.6</v>
      </c>
      <c r="K38" s="2"/>
    </row>
    <row r="39" spans="1:11" ht="15">
      <c r="A39" s="8">
        <v>37</v>
      </c>
      <c r="B39" s="5">
        <v>300</v>
      </c>
      <c r="C39" s="7">
        <v>41779</v>
      </c>
      <c r="D39" s="6">
        <v>41779</v>
      </c>
      <c r="E39" s="4">
        <f>IF(D39-C39&lt;0,0,D39-C39)</f>
        <v>0</v>
      </c>
      <c r="F39" s="4"/>
      <c r="G39" s="4"/>
      <c r="H39" s="4"/>
      <c r="I39" s="4">
        <f t="shared" si="3"/>
        <v>0</v>
      </c>
      <c r="J39" s="9">
        <f>B39*I39</f>
        <v>0</v>
      </c>
      <c r="K39" s="2"/>
    </row>
    <row r="40" spans="1:11" ht="15">
      <c r="A40" s="8">
        <v>38</v>
      </c>
      <c r="B40" s="5">
        <v>183</v>
      </c>
      <c r="C40" s="7">
        <v>41803</v>
      </c>
      <c r="D40" s="6">
        <v>41780</v>
      </c>
      <c r="E40" s="21">
        <f>D40-C40</f>
        <v>-23</v>
      </c>
      <c r="F40" s="4"/>
      <c r="G40" s="4"/>
      <c r="H40" s="4"/>
      <c r="I40" s="4">
        <f t="shared" si="3"/>
        <v>-23</v>
      </c>
      <c r="J40" s="9">
        <f>B40*I40</f>
        <v>-4209</v>
      </c>
      <c r="K40" s="2"/>
    </row>
    <row r="41" spans="1:11" ht="15">
      <c r="A41" s="8">
        <v>39</v>
      </c>
      <c r="B41" s="5">
        <v>549</v>
      </c>
      <c r="C41" s="7">
        <v>41803</v>
      </c>
      <c r="D41" s="6">
        <v>41780</v>
      </c>
      <c r="E41" s="21">
        <f>D41-C41</f>
        <v>-23</v>
      </c>
      <c r="F41" s="4"/>
      <c r="G41" s="4"/>
      <c r="H41" s="4"/>
      <c r="I41" s="4">
        <f t="shared" si="3"/>
        <v>-23</v>
      </c>
      <c r="J41" s="9">
        <f>B41*I41</f>
        <v>-12627</v>
      </c>
      <c r="K41" s="2"/>
    </row>
    <row r="42" spans="1:11" ht="15">
      <c r="A42" s="8">
        <v>40</v>
      </c>
      <c r="B42" s="5">
        <v>59.94</v>
      </c>
      <c r="C42" s="7">
        <v>41798</v>
      </c>
      <c r="D42" s="6">
        <v>41780</v>
      </c>
      <c r="E42" s="21">
        <f>D42-C42</f>
        <v>-18</v>
      </c>
      <c r="F42" s="4"/>
      <c r="G42" s="4"/>
      <c r="H42" s="4"/>
      <c r="I42" s="4">
        <f t="shared" si="3"/>
        <v>-18</v>
      </c>
      <c r="J42" s="9">
        <f>B42*I42</f>
        <v>-1078.92</v>
      </c>
      <c r="K42" s="2"/>
    </row>
    <row r="43" spans="1:11" ht="15">
      <c r="A43" s="8">
        <v>41</v>
      </c>
      <c r="B43" s="5">
        <v>1800</v>
      </c>
      <c r="C43" s="7">
        <v>41773</v>
      </c>
      <c r="D43" s="6">
        <v>41787</v>
      </c>
      <c r="E43" s="4">
        <f>IF(D43-C43&lt;0,0,D43-C43)</f>
        <v>14</v>
      </c>
      <c r="F43" s="6">
        <v>41773</v>
      </c>
      <c r="G43" s="6">
        <v>41782</v>
      </c>
      <c r="H43" s="4">
        <f>G43-F43</f>
        <v>9</v>
      </c>
      <c r="I43" s="4">
        <f t="shared" si="3"/>
        <v>5</v>
      </c>
      <c r="J43" s="9">
        <f>B43*I43</f>
        <v>9000</v>
      </c>
      <c r="K43" s="2"/>
    </row>
    <row r="44" spans="1:11" ht="15">
      <c r="A44" s="8">
        <v>42</v>
      </c>
      <c r="B44" s="5">
        <v>818.39</v>
      </c>
      <c r="C44" s="7">
        <v>41808</v>
      </c>
      <c r="D44" s="6">
        <v>41787</v>
      </c>
      <c r="E44" s="21">
        <f>D44-C44</f>
        <v>-21</v>
      </c>
      <c r="F44" s="4"/>
      <c r="G44" s="4"/>
      <c r="H44" s="4"/>
      <c r="I44" s="4">
        <f t="shared" si="3"/>
        <v>-21</v>
      </c>
      <c r="J44" s="9">
        <f>B44*I44</f>
        <v>-17186.19</v>
      </c>
      <c r="K44" s="2"/>
    </row>
    <row r="45" spans="1:11" ht="15">
      <c r="A45" s="8">
        <v>43</v>
      </c>
      <c r="B45" s="5">
        <v>317.2</v>
      </c>
      <c r="C45" s="7">
        <v>41805</v>
      </c>
      <c r="D45" s="6">
        <v>41797</v>
      </c>
      <c r="E45" s="21">
        <f>D45-C45</f>
        <v>-8</v>
      </c>
      <c r="F45" s="4"/>
      <c r="G45" s="4"/>
      <c r="H45" s="4"/>
      <c r="I45" s="4">
        <f t="shared" si="3"/>
        <v>-8</v>
      </c>
      <c r="J45" s="9">
        <f>B45*I45</f>
        <v>-2537.6</v>
      </c>
      <c r="K45" s="2"/>
    </row>
    <row r="46" spans="1:10" ht="15">
      <c r="A46" s="8">
        <v>44</v>
      </c>
      <c r="B46" s="5">
        <v>198</v>
      </c>
      <c r="C46" s="6">
        <v>41792</v>
      </c>
      <c r="D46" s="6">
        <v>41797</v>
      </c>
      <c r="E46" s="21">
        <f>D46-C46</f>
        <v>5</v>
      </c>
      <c r="F46" s="4"/>
      <c r="G46" s="4"/>
      <c r="H46" s="4"/>
      <c r="I46" s="4">
        <f aca="true" t="shared" si="5" ref="I46:I77">E46-H46</f>
        <v>5</v>
      </c>
      <c r="J46" s="9">
        <f>B46*I46</f>
        <v>990</v>
      </c>
    </row>
    <row r="47" spans="1:10" ht="15">
      <c r="A47" s="8">
        <v>45</v>
      </c>
      <c r="B47" s="5">
        <v>2800</v>
      </c>
      <c r="C47" s="7">
        <v>41824</v>
      </c>
      <c r="D47" s="6">
        <v>41797</v>
      </c>
      <c r="E47" s="21">
        <f>D47-C47</f>
        <v>-27</v>
      </c>
      <c r="F47" s="4"/>
      <c r="G47" s="4"/>
      <c r="H47" s="4"/>
      <c r="I47" s="4">
        <f t="shared" si="5"/>
        <v>-27</v>
      </c>
      <c r="J47" s="9">
        <f>B47*I47</f>
        <v>-75600</v>
      </c>
    </row>
    <row r="48" spans="1:10" ht="15">
      <c r="A48" s="8">
        <v>46</v>
      </c>
      <c r="B48" s="5">
        <v>795.65</v>
      </c>
      <c r="C48" s="7">
        <v>41823</v>
      </c>
      <c r="D48" s="6">
        <v>41820</v>
      </c>
      <c r="E48" s="21">
        <f>D48-C48</f>
        <v>-3</v>
      </c>
      <c r="F48" s="4"/>
      <c r="G48" s="4"/>
      <c r="H48" s="4"/>
      <c r="I48" s="4">
        <f t="shared" si="5"/>
        <v>-3</v>
      </c>
      <c r="J48" s="9">
        <f>B48*I48</f>
        <v>-2386.95</v>
      </c>
    </row>
    <row r="49" spans="1:10" ht="15">
      <c r="A49" s="8">
        <v>47</v>
      </c>
      <c r="B49" s="5">
        <v>58.67</v>
      </c>
      <c r="C49" s="7">
        <v>41824</v>
      </c>
      <c r="D49" s="6">
        <v>41825</v>
      </c>
      <c r="E49" s="4">
        <f>IF(D49-C49&lt;0,0,D49-C49)</f>
        <v>1</v>
      </c>
      <c r="F49" s="4"/>
      <c r="G49" s="4"/>
      <c r="H49" s="4"/>
      <c r="I49" s="4">
        <f t="shared" si="5"/>
        <v>1</v>
      </c>
      <c r="J49" s="9">
        <f>B49*I49</f>
        <v>58.67</v>
      </c>
    </row>
    <row r="50" spans="1:10" ht="15">
      <c r="A50" s="8">
        <v>48</v>
      </c>
      <c r="B50" s="5">
        <v>1800</v>
      </c>
      <c r="C50" s="7">
        <v>41800</v>
      </c>
      <c r="D50" s="6">
        <v>41825</v>
      </c>
      <c r="E50" s="4">
        <f>IF(D50-C50&lt;0,0,D50-C50)</f>
        <v>25</v>
      </c>
      <c r="F50" s="4"/>
      <c r="G50" s="4"/>
      <c r="H50" s="4"/>
      <c r="I50" s="4">
        <f t="shared" si="5"/>
        <v>25</v>
      </c>
      <c r="J50" s="9">
        <f>B50*I50</f>
        <v>45000</v>
      </c>
    </row>
    <row r="51" spans="1:10" ht="15">
      <c r="A51" s="8">
        <v>49</v>
      </c>
      <c r="B51" s="5">
        <v>538.02</v>
      </c>
      <c r="C51" s="7">
        <v>41823</v>
      </c>
      <c r="D51" s="6">
        <v>41827</v>
      </c>
      <c r="E51" s="21">
        <f>D51-C51</f>
        <v>4</v>
      </c>
      <c r="F51" s="4"/>
      <c r="G51" s="4"/>
      <c r="H51" s="4"/>
      <c r="I51" s="4">
        <f t="shared" si="5"/>
        <v>4</v>
      </c>
      <c r="J51" s="9">
        <f>B51*I51</f>
        <v>2152.08</v>
      </c>
    </row>
    <row r="52" spans="1:10" ht="15">
      <c r="A52" s="8">
        <v>50</v>
      </c>
      <c r="B52" s="5">
        <v>114.2</v>
      </c>
      <c r="C52" s="7">
        <v>41820</v>
      </c>
      <c r="D52" s="6">
        <v>41837</v>
      </c>
      <c r="E52" s="4">
        <f>IF(D52-C52&lt;0,0,D52-C52)</f>
        <v>17</v>
      </c>
      <c r="F52" s="4"/>
      <c r="G52" s="4"/>
      <c r="H52" s="4"/>
      <c r="I52" s="4">
        <f t="shared" si="5"/>
        <v>17</v>
      </c>
      <c r="J52" s="9">
        <f>B52*I52</f>
        <v>1941.4</v>
      </c>
    </row>
    <row r="53" spans="1:10" ht="15">
      <c r="A53" s="8">
        <v>51</v>
      </c>
      <c r="B53" s="5">
        <v>1170.7</v>
      </c>
      <c r="C53" s="7">
        <v>41820</v>
      </c>
      <c r="D53" s="6">
        <v>41837</v>
      </c>
      <c r="E53" s="4">
        <f>IF(D53-C53&lt;0,0,D53-C53)</f>
        <v>17</v>
      </c>
      <c r="F53" s="4"/>
      <c r="G53" s="4"/>
      <c r="H53" s="4"/>
      <c r="I53" s="4">
        <f t="shared" si="5"/>
        <v>17</v>
      </c>
      <c r="J53" s="9">
        <f>B53*I53</f>
        <v>19901.9</v>
      </c>
    </row>
    <row r="54" spans="1:10" ht="15">
      <c r="A54" s="8">
        <v>52</v>
      </c>
      <c r="B54" s="5">
        <v>9055.5</v>
      </c>
      <c r="C54" s="7">
        <v>41822</v>
      </c>
      <c r="D54" s="6">
        <v>41880</v>
      </c>
      <c r="E54" s="4">
        <f>IF(D54-C54&lt;0,0,D54-C54)</f>
        <v>58</v>
      </c>
      <c r="F54" s="6">
        <v>41822</v>
      </c>
      <c r="G54" s="6">
        <v>41828</v>
      </c>
      <c r="H54" s="4">
        <f>G54-F54</f>
        <v>6</v>
      </c>
      <c r="I54" s="4">
        <f t="shared" si="5"/>
        <v>52</v>
      </c>
      <c r="J54" s="9">
        <f>B54*I54</f>
        <v>470886</v>
      </c>
    </row>
    <row r="55" spans="1:10" ht="15">
      <c r="A55" s="8">
        <v>53</v>
      </c>
      <c r="B55" s="5">
        <v>183</v>
      </c>
      <c r="C55" s="7">
        <v>41873</v>
      </c>
      <c r="D55" s="6">
        <v>41883</v>
      </c>
      <c r="E55" s="21">
        <f>D55-C55</f>
        <v>10</v>
      </c>
      <c r="F55" s="4"/>
      <c r="G55" s="4"/>
      <c r="H55" s="4"/>
      <c r="I55" s="4">
        <f t="shared" si="5"/>
        <v>10</v>
      </c>
      <c r="J55" s="9">
        <f>B55*I55</f>
        <v>1830</v>
      </c>
    </row>
    <row r="56" spans="1:10" ht="15">
      <c r="A56" s="8">
        <v>54</v>
      </c>
      <c r="B56" s="5">
        <v>119.56</v>
      </c>
      <c r="C56" s="7">
        <v>41769</v>
      </c>
      <c r="D56" s="6">
        <v>41884</v>
      </c>
      <c r="E56" s="4">
        <f>IF(D56-C56&lt;0,0,D56-C56)</f>
        <v>115</v>
      </c>
      <c r="F56" s="6">
        <v>41769</v>
      </c>
      <c r="G56" s="6">
        <v>41884</v>
      </c>
      <c r="H56" s="4">
        <f>G56-F56</f>
        <v>115</v>
      </c>
      <c r="I56" s="4">
        <f t="shared" si="5"/>
        <v>0</v>
      </c>
      <c r="J56" s="9">
        <f>B56*I56</f>
        <v>0</v>
      </c>
    </row>
    <row r="57" spans="1:10" ht="15">
      <c r="A57" s="8">
        <v>55</v>
      </c>
      <c r="B57" s="5">
        <v>192.52</v>
      </c>
      <c r="C57" s="7">
        <v>41762</v>
      </c>
      <c r="D57" s="6">
        <v>41891</v>
      </c>
      <c r="E57" s="21">
        <f>D57-C57</f>
        <v>129</v>
      </c>
      <c r="F57" s="6">
        <v>41762</v>
      </c>
      <c r="G57" s="6">
        <v>41884</v>
      </c>
      <c r="H57" s="4">
        <f>G57-F57</f>
        <v>122</v>
      </c>
      <c r="I57" s="4">
        <f t="shared" si="5"/>
        <v>7</v>
      </c>
      <c r="J57" s="9">
        <f>B57*I57</f>
        <v>1347.64</v>
      </c>
    </row>
    <row r="58" spans="1:10" ht="15">
      <c r="A58" s="8">
        <v>56</v>
      </c>
      <c r="B58" s="5">
        <v>1500</v>
      </c>
      <c r="C58" s="7">
        <v>41883</v>
      </c>
      <c r="D58" s="6">
        <v>41894</v>
      </c>
      <c r="E58" s="4">
        <f>IF(D58-C58&lt;0,0,D58-C58)</f>
        <v>11</v>
      </c>
      <c r="F58" s="4"/>
      <c r="G58" s="4"/>
      <c r="H58" s="4"/>
      <c r="I58" s="4">
        <f t="shared" si="5"/>
        <v>11</v>
      </c>
      <c r="J58" s="9">
        <f>B58*I58</f>
        <v>16500</v>
      </c>
    </row>
    <row r="59" spans="1:10" ht="15">
      <c r="A59" s="8">
        <v>57</v>
      </c>
      <c r="B59" s="5">
        <v>685</v>
      </c>
      <c r="C59" s="7">
        <v>41924</v>
      </c>
      <c r="D59" s="6">
        <v>41913</v>
      </c>
      <c r="E59" s="21">
        <f aca="true" t="shared" si="6" ref="E59:E69">D59-C59</f>
        <v>-11</v>
      </c>
      <c r="F59" s="4"/>
      <c r="G59" s="4"/>
      <c r="H59" s="4"/>
      <c r="I59" s="4">
        <f t="shared" si="5"/>
        <v>-11</v>
      </c>
      <c r="J59" s="9">
        <f>B59*I59</f>
        <v>-7535</v>
      </c>
    </row>
    <row r="60" spans="1:10" ht="15">
      <c r="A60" s="8">
        <v>58</v>
      </c>
      <c r="B60" s="5">
        <v>13400</v>
      </c>
      <c r="C60" s="6">
        <v>41819</v>
      </c>
      <c r="D60" s="6">
        <v>41913</v>
      </c>
      <c r="E60" s="21">
        <f t="shared" si="6"/>
        <v>94</v>
      </c>
      <c r="F60" s="6"/>
      <c r="G60" s="6"/>
      <c r="H60" s="4"/>
      <c r="I60" s="4">
        <f t="shared" si="5"/>
        <v>94</v>
      </c>
      <c r="J60" s="9">
        <f>B60*I60</f>
        <v>1259600</v>
      </c>
    </row>
    <row r="61" spans="1:10" ht="15">
      <c r="A61" s="8">
        <v>59</v>
      </c>
      <c r="B61" s="5">
        <v>7600</v>
      </c>
      <c r="C61" s="7">
        <v>41909</v>
      </c>
      <c r="D61" s="6">
        <v>41920</v>
      </c>
      <c r="E61" s="21">
        <f t="shared" si="6"/>
        <v>11</v>
      </c>
      <c r="F61" s="4"/>
      <c r="G61" s="4"/>
      <c r="H61" s="4"/>
      <c r="I61" s="4">
        <f t="shared" si="5"/>
        <v>11</v>
      </c>
      <c r="J61" s="9">
        <f>B61*I61</f>
        <v>83600</v>
      </c>
    </row>
    <row r="62" spans="1:10" ht="15">
      <c r="A62" s="8">
        <v>60</v>
      </c>
      <c r="B62" s="5">
        <v>3000</v>
      </c>
      <c r="C62" s="7">
        <v>41909</v>
      </c>
      <c r="D62" s="6">
        <v>41920</v>
      </c>
      <c r="E62" s="21">
        <f t="shared" si="6"/>
        <v>11</v>
      </c>
      <c r="F62" s="4"/>
      <c r="G62" s="4"/>
      <c r="H62" s="4"/>
      <c r="I62" s="4">
        <f t="shared" si="5"/>
        <v>11</v>
      </c>
      <c r="J62" s="9">
        <f>B62*I62</f>
        <v>33000</v>
      </c>
    </row>
    <row r="63" spans="1:10" ht="15">
      <c r="A63" s="8">
        <v>61</v>
      </c>
      <c r="B63" s="5">
        <v>24275</v>
      </c>
      <c r="C63" s="7">
        <v>41909</v>
      </c>
      <c r="D63" s="6">
        <v>41920</v>
      </c>
      <c r="E63" s="21">
        <f t="shared" si="6"/>
        <v>11</v>
      </c>
      <c r="F63" s="4"/>
      <c r="G63" s="4"/>
      <c r="H63" s="4"/>
      <c r="I63" s="4">
        <f t="shared" si="5"/>
        <v>11</v>
      </c>
      <c r="J63" s="9">
        <f>B63*I63</f>
        <v>267025</v>
      </c>
    </row>
    <row r="64" spans="1:10" ht="15">
      <c r="A64" s="8">
        <v>62</v>
      </c>
      <c r="B64" s="5">
        <v>795.65</v>
      </c>
      <c r="C64" s="7">
        <v>41945</v>
      </c>
      <c r="D64" s="6">
        <v>41926</v>
      </c>
      <c r="E64" s="21">
        <f t="shared" si="6"/>
        <v>-19</v>
      </c>
      <c r="F64" s="4"/>
      <c r="G64" s="4"/>
      <c r="H64" s="4"/>
      <c r="I64" s="4">
        <f t="shared" si="5"/>
        <v>-19</v>
      </c>
      <c r="J64" s="9">
        <f>B64*I64</f>
        <v>-15117.35</v>
      </c>
    </row>
    <row r="65" spans="1:10" ht="15">
      <c r="A65" s="8">
        <v>63</v>
      </c>
      <c r="B65" s="5">
        <v>976.85</v>
      </c>
      <c r="C65" s="7">
        <v>41943</v>
      </c>
      <c r="D65" s="6">
        <v>41926</v>
      </c>
      <c r="E65" s="21">
        <f t="shared" si="6"/>
        <v>-17</v>
      </c>
      <c r="F65" s="4"/>
      <c r="G65" s="4"/>
      <c r="H65" s="4"/>
      <c r="I65" s="4">
        <f t="shared" si="5"/>
        <v>-17</v>
      </c>
      <c r="J65" s="9">
        <f>B65*I65</f>
        <v>-16606.45</v>
      </c>
    </row>
    <row r="66" spans="1:10" ht="15">
      <c r="A66" s="8">
        <v>64</v>
      </c>
      <c r="B66" s="5">
        <v>549</v>
      </c>
      <c r="C66" s="7">
        <v>41944</v>
      </c>
      <c r="D66" s="6">
        <v>41926</v>
      </c>
      <c r="E66" s="21">
        <f t="shared" si="6"/>
        <v>-18</v>
      </c>
      <c r="F66" s="4"/>
      <c r="G66" s="4"/>
      <c r="H66" s="4"/>
      <c r="I66" s="4">
        <f t="shared" si="5"/>
        <v>-18</v>
      </c>
      <c r="J66" s="9">
        <f>B66*I66</f>
        <v>-9882</v>
      </c>
    </row>
    <row r="67" spans="1:10" ht="15">
      <c r="A67" s="8">
        <v>65</v>
      </c>
      <c r="B67" s="5">
        <v>1527.44</v>
      </c>
      <c r="C67" s="7">
        <v>41935</v>
      </c>
      <c r="D67" s="6">
        <v>41926</v>
      </c>
      <c r="E67" s="21">
        <f t="shared" si="6"/>
        <v>-9</v>
      </c>
      <c r="F67" s="4"/>
      <c r="G67" s="4"/>
      <c r="H67" s="4"/>
      <c r="I67" s="4">
        <f t="shared" si="5"/>
        <v>-9</v>
      </c>
      <c r="J67" s="9">
        <f>B67*I67</f>
        <v>-13746.960000000001</v>
      </c>
    </row>
    <row r="68" spans="1:10" ht="15">
      <c r="A68" s="8">
        <v>66</v>
      </c>
      <c r="B68" s="5">
        <v>294</v>
      </c>
      <c r="C68" s="7">
        <v>41945</v>
      </c>
      <c r="D68" s="6">
        <v>41930</v>
      </c>
      <c r="E68" s="21">
        <f t="shared" si="6"/>
        <v>-15</v>
      </c>
      <c r="F68" s="4"/>
      <c r="G68" s="4"/>
      <c r="H68" s="4"/>
      <c r="I68" s="4">
        <f t="shared" si="5"/>
        <v>-15</v>
      </c>
      <c r="J68" s="9">
        <f>B68*I68</f>
        <v>-4410</v>
      </c>
    </row>
    <row r="69" spans="1:10" ht="15">
      <c r="A69" s="8">
        <v>67</v>
      </c>
      <c r="B69" s="5">
        <v>1200</v>
      </c>
      <c r="C69" s="7">
        <v>41929</v>
      </c>
      <c r="D69" s="6">
        <v>41930</v>
      </c>
      <c r="E69" s="21">
        <f t="shared" si="6"/>
        <v>1</v>
      </c>
      <c r="F69" s="4"/>
      <c r="G69" s="4"/>
      <c r="H69" s="4"/>
      <c r="I69" s="4">
        <f t="shared" si="5"/>
        <v>1</v>
      </c>
      <c r="J69" s="9">
        <f>B69*I69</f>
        <v>1200</v>
      </c>
    </row>
    <row r="70" spans="1:10" ht="15">
      <c r="A70" s="8">
        <v>68</v>
      </c>
      <c r="B70" s="5">
        <v>433.9</v>
      </c>
      <c r="C70" s="7">
        <v>41808</v>
      </c>
      <c r="D70" s="6">
        <v>41936</v>
      </c>
      <c r="E70" s="4">
        <f>IF(D70-C70&lt;0,0,D70-C70)</f>
        <v>128</v>
      </c>
      <c r="F70" s="6">
        <v>41808</v>
      </c>
      <c r="G70" s="6">
        <v>41920</v>
      </c>
      <c r="H70" s="4">
        <f>G70-F70</f>
        <v>112</v>
      </c>
      <c r="I70" s="4">
        <f t="shared" si="5"/>
        <v>16</v>
      </c>
      <c r="J70" s="9">
        <f>B70*I70</f>
        <v>6942.4</v>
      </c>
    </row>
    <row r="71" spans="1:10" ht="15">
      <c r="A71" s="8">
        <v>69</v>
      </c>
      <c r="B71" s="5">
        <v>552.98</v>
      </c>
      <c r="C71" s="7">
        <v>41767</v>
      </c>
      <c r="D71" s="6">
        <v>41936</v>
      </c>
      <c r="E71" s="4">
        <f>IF(D71-C71&lt;0,0,D71-C71)</f>
        <v>169</v>
      </c>
      <c r="F71" s="4"/>
      <c r="G71" s="4"/>
      <c r="H71" s="4"/>
      <c r="I71" s="4">
        <f t="shared" si="5"/>
        <v>169</v>
      </c>
      <c r="J71" s="9">
        <f>B71*I71</f>
        <v>93453.62000000001</v>
      </c>
    </row>
    <row r="72" spans="1:10" ht="15">
      <c r="A72" s="8">
        <v>70</v>
      </c>
      <c r="B72" s="5">
        <v>996.6</v>
      </c>
      <c r="C72" s="7">
        <v>41912</v>
      </c>
      <c r="D72" s="6">
        <v>41937</v>
      </c>
      <c r="E72" s="21">
        <f aca="true" t="shared" si="7" ref="E72:E78">D72-C72</f>
        <v>25</v>
      </c>
      <c r="F72" s="4"/>
      <c r="G72" s="4"/>
      <c r="H72" s="4"/>
      <c r="I72" s="4">
        <f t="shared" si="5"/>
        <v>25</v>
      </c>
      <c r="J72" s="9">
        <f>B72*I72</f>
        <v>24915</v>
      </c>
    </row>
    <row r="73" spans="1:10" ht="15">
      <c r="A73" s="8">
        <v>71</v>
      </c>
      <c r="B73" s="5">
        <v>1247.59</v>
      </c>
      <c r="C73" s="7">
        <v>41955</v>
      </c>
      <c r="D73" s="6">
        <v>41937</v>
      </c>
      <c r="E73" s="21">
        <f t="shared" si="7"/>
        <v>-18</v>
      </c>
      <c r="F73" s="4"/>
      <c r="G73" s="4"/>
      <c r="H73" s="4"/>
      <c r="I73" s="4">
        <f t="shared" si="5"/>
        <v>-18</v>
      </c>
      <c r="J73" s="9">
        <f>B73*I73</f>
        <v>-22456.62</v>
      </c>
    </row>
    <row r="74" spans="1:10" ht="15">
      <c r="A74" s="8">
        <v>72</v>
      </c>
      <c r="B74" s="5">
        <v>232.99</v>
      </c>
      <c r="C74" s="7">
        <v>41955</v>
      </c>
      <c r="D74" s="6">
        <v>41937</v>
      </c>
      <c r="E74" s="21">
        <f t="shared" si="7"/>
        <v>-18</v>
      </c>
      <c r="F74" s="4"/>
      <c r="G74" s="4"/>
      <c r="H74" s="4"/>
      <c r="I74" s="4">
        <f t="shared" si="5"/>
        <v>-18</v>
      </c>
      <c r="J74" s="9">
        <f>B74*I74</f>
        <v>-4193.82</v>
      </c>
    </row>
    <row r="75" spans="1:10" ht="15">
      <c r="A75" s="8">
        <v>73</v>
      </c>
      <c r="B75" s="5">
        <v>443.57</v>
      </c>
      <c r="C75" s="7">
        <v>41956</v>
      </c>
      <c r="D75" s="6">
        <v>41940</v>
      </c>
      <c r="E75" s="21">
        <f t="shared" si="7"/>
        <v>-16</v>
      </c>
      <c r="F75" s="4"/>
      <c r="G75" s="4"/>
      <c r="H75" s="4"/>
      <c r="I75" s="4">
        <f t="shared" si="5"/>
        <v>-16</v>
      </c>
      <c r="J75" s="9">
        <f>B75*I75</f>
        <v>-7097.12</v>
      </c>
    </row>
    <row r="76" spans="1:10" ht="15">
      <c r="A76" s="8">
        <v>74</v>
      </c>
      <c r="B76" s="5">
        <v>1328.58</v>
      </c>
      <c r="C76" s="7">
        <v>41960</v>
      </c>
      <c r="D76" s="6">
        <v>41943</v>
      </c>
      <c r="E76" s="21">
        <f t="shared" si="7"/>
        <v>-17</v>
      </c>
      <c r="F76" s="4"/>
      <c r="G76" s="4"/>
      <c r="H76" s="4"/>
      <c r="I76" s="4">
        <f t="shared" si="5"/>
        <v>-17</v>
      </c>
      <c r="J76" s="9">
        <f>B76*I76</f>
        <v>-22585.86</v>
      </c>
    </row>
    <row r="77" spans="1:10" ht="15">
      <c r="A77" s="8">
        <v>75</v>
      </c>
      <c r="B77" s="5">
        <v>6400</v>
      </c>
      <c r="C77" s="7">
        <v>41962</v>
      </c>
      <c r="D77" s="6">
        <v>41946</v>
      </c>
      <c r="E77" s="21">
        <f t="shared" si="7"/>
        <v>-16</v>
      </c>
      <c r="F77" s="4"/>
      <c r="G77" s="4"/>
      <c r="H77" s="4"/>
      <c r="I77" s="4">
        <f t="shared" si="5"/>
        <v>-16</v>
      </c>
      <c r="J77" s="9">
        <f>B77*I77</f>
        <v>-102400</v>
      </c>
    </row>
    <row r="78" spans="1:10" ht="15">
      <c r="A78" s="8">
        <v>76</v>
      </c>
      <c r="B78" s="5">
        <v>494.05</v>
      </c>
      <c r="C78" s="7">
        <v>41964</v>
      </c>
      <c r="D78" s="6">
        <v>41946</v>
      </c>
      <c r="E78" s="21">
        <f t="shared" si="7"/>
        <v>-18</v>
      </c>
      <c r="F78" s="4"/>
      <c r="G78" s="4"/>
      <c r="H78" s="4"/>
      <c r="I78" s="4">
        <f aca="true" t="shared" si="8" ref="I78:I98">E78-H78</f>
        <v>-18</v>
      </c>
      <c r="J78" s="9">
        <f>B78*I78</f>
        <v>-8892.9</v>
      </c>
    </row>
    <row r="79" spans="1:10" ht="15">
      <c r="A79" s="8">
        <v>77</v>
      </c>
      <c r="B79" s="5">
        <v>250</v>
      </c>
      <c r="C79" s="7">
        <v>41817</v>
      </c>
      <c r="D79" s="6">
        <v>41969</v>
      </c>
      <c r="E79" s="4">
        <f>IF(D79-C79&lt;0,0,D79-C79)</f>
        <v>152</v>
      </c>
      <c r="F79" s="6">
        <v>41817</v>
      </c>
      <c r="G79" s="6">
        <v>41904</v>
      </c>
      <c r="H79" s="4">
        <f>G79-F79</f>
        <v>87</v>
      </c>
      <c r="I79" s="4">
        <f t="shared" si="8"/>
        <v>65</v>
      </c>
      <c r="J79" s="9">
        <f>B79*I79</f>
        <v>16250</v>
      </c>
    </row>
    <row r="80" spans="1:10" ht="15">
      <c r="A80" s="8">
        <v>78</v>
      </c>
      <c r="B80" s="5">
        <v>171.97</v>
      </c>
      <c r="C80" s="7">
        <v>41819</v>
      </c>
      <c r="D80" s="6">
        <v>41957</v>
      </c>
      <c r="E80" s="4">
        <f>IF(D80-C80&lt;0,0,D80-C80)</f>
        <v>138</v>
      </c>
      <c r="F80" s="6">
        <v>41819</v>
      </c>
      <c r="G80" s="6">
        <v>41904</v>
      </c>
      <c r="H80" s="4">
        <f>G80-F80</f>
        <v>85</v>
      </c>
      <c r="I80" s="4">
        <f t="shared" si="8"/>
        <v>53</v>
      </c>
      <c r="J80" s="9">
        <f>B80*I80</f>
        <v>9114.41</v>
      </c>
    </row>
    <row r="81" spans="1:10" ht="15">
      <c r="A81" s="8">
        <v>79</v>
      </c>
      <c r="B81" s="5">
        <v>468.42</v>
      </c>
      <c r="C81" s="7">
        <v>41795</v>
      </c>
      <c r="D81" s="6">
        <v>41961</v>
      </c>
      <c r="E81" s="4">
        <f>IF(D81-C81&lt;0,0,D81-C81)</f>
        <v>166</v>
      </c>
      <c r="F81" s="6">
        <v>41795</v>
      </c>
      <c r="G81" s="6">
        <v>41904</v>
      </c>
      <c r="H81" s="4">
        <f>G81-F81</f>
        <v>109</v>
      </c>
      <c r="I81" s="4">
        <f t="shared" si="8"/>
        <v>57</v>
      </c>
      <c r="J81" s="9">
        <f>B81*I81</f>
        <v>26699.940000000002</v>
      </c>
    </row>
    <row r="82" spans="1:10" ht="15">
      <c r="A82" s="8">
        <v>80</v>
      </c>
      <c r="B82" s="5">
        <v>81.79</v>
      </c>
      <c r="C82" s="7">
        <v>41985</v>
      </c>
      <c r="D82" s="6">
        <v>41962</v>
      </c>
      <c r="E82" s="21">
        <f>D82-C82</f>
        <v>-23</v>
      </c>
      <c r="F82" s="4"/>
      <c r="G82" s="4"/>
      <c r="H82" s="4"/>
      <c r="I82" s="4">
        <f t="shared" si="8"/>
        <v>-23</v>
      </c>
      <c r="J82" s="9">
        <f>B82*I82</f>
        <v>-1881.17</v>
      </c>
    </row>
    <row r="83" spans="1:10" ht="15">
      <c r="A83" s="8">
        <v>81</v>
      </c>
      <c r="B83" s="5">
        <v>214.72</v>
      </c>
      <c r="C83" s="7">
        <v>41986</v>
      </c>
      <c r="D83" s="6">
        <v>41963</v>
      </c>
      <c r="E83" s="21">
        <f>D83-C83</f>
        <v>-23</v>
      </c>
      <c r="F83" s="4"/>
      <c r="G83" s="4"/>
      <c r="H83" s="4"/>
      <c r="I83" s="4">
        <f t="shared" si="8"/>
        <v>-23</v>
      </c>
      <c r="J83" s="9">
        <f>B83*I83</f>
        <v>-4938.56</v>
      </c>
    </row>
    <row r="84" spans="1:10" ht="15">
      <c r="A84" s="8">
        <v>82</v>
      </c>
      <c r="B84" s="5">
        <v>2200</v>
      </c>
      <c r="C84" s="7">
        <v>41982</v>
      </c>
      <c r="D84" s="6">
        <v>41963</v>
      </c>
      <c r="E84" s="21">
        <f>D84-C84</f>
        <v>-19</v>
      </c>
      <c r="F84" s="4"/>
      <c r="G84" s="4"/>
      <c r="H84" s="4"/>
      <c r="I84" s="4">
        <f t="shared" si="8"/>
        <v>-19</v>
      </c>
      <c r="J84" s="9">
        <f>B84*I84</f>
        <v>-41800</v>
      </c>
    </row>
    <row r="85" spans="1:10" ht="15">
      <c r="A85" s="8">
        <v>83</v>
      </c>
      <c r="B85" s="5">
        <v>1084.83</v>
      </c>
      <c r="C85" s="7">
        <v>41830</v>
      </c>
      <c r="D85" s="6">
        <v>41963</v>
      </c>
      <c r="E85" s="4">
        <f>IF(D85-C85&lt;0,0,D85-C85)</f>
        <v>133</v>
      </c>
      <c r="F85" s="6">
        <v>41830</v>
      </c>
      <c r="G85" s="6">
        <v>41904</v>
      </c>
      <c r="H85" s="4">
        <f>G85-F85</f>
        <v>74</v>
      </c>
      <c r="I85" s="4">
        <f t="shared" si="8"/>
        <v>59</v>
      </c>
      <c r="J85" s="9">
        <f>B85*I85</f>
        <v>64004.969999999994</v>
      </c>
    </row>
    <row r="86" spans="1:10" ht="15">
      <c r="A86" s="8">
        <v>84</v>
      </c>
      <c r="B86" s="5">
        <v>394.92</v>
      </c>
      <c r="C86" s="6">
        <v>41990</v>
      </c>
      <c r="D86" s="6">
        <v>41965</v>
      </c>
      <c r="E86" s="21">
        <f>D86-C86</f>
        <v>-25</v>
      </c>
      <c r="F86" s="4"/>
      <c r="G86" s="4"/>
      <c r="H86" s="4"/>
      <c r="I86" s="4">
        <f t="shared" si="8"/>
        <v>-25</v>
      </c>
      <c r="J86" s="9">
        <f>B86*I86</f>
        <v>-9873</v>
      </c>
    </row>
    <row r="87" spans="1:10" ht="15">
      <c r="A87" s="8">
        <v>85</v>
      </c>
      <c r="B87" s="5">
        <v>550</v>
      </c>
      <c r="C87" s="7">
        <v>41823</v>
      </c>
      <c r="D87" s="6">
        <v>41968</v>
      </c>
      <c r="E87" s="4">
        <f>IF(D87-C87&lt;0,0,D87-C87)</f>
        <v>145</v>
      </c>
      <c r="F87" s="6">
        <v>41823</v>
      </c>
      <c r="G87" s="6">
        <v>41904</v>
      </c>
      <c r="H87" s="4">
        <f>G87-F87</f>
        <v>81</v>
      </c>
      <c r="I87" s="4">
        <f t="shared" si="8"/>
        <v>64</v>
      </c>
      <c r="J87" s="9">
        <f>B87*I87</f>
        <v>35200</v>
      </c>
    </row>
    <row r="88" spans="1:10" ht="15">
      <c r="A88" s="8">
        <v>86</v>
      </c>
      <c r="B88" s="5">
        <v>250</v>
      </c>
      <c r="C88" s="7">
        <v>41817</v>
      </c>
      <c r="D88" s="6">
        <v>41957</v>
      </c>
      <c r="E88" s="4">
        <f>IF(D88-C88&lt;0,0,D88-C88)</f>
        <v>140</v>
      </c>
      <c r="F88" s="6">
        <v>41817</v>
      </c>
      <c r="G88" s="6">
        <v>41904</v>
      </c>
      <c r="H88" s="4">
        <f>G88-F88</f>
        <v>87</v>
      </c>
      <c r="I88" s="4">
        <f t="shared" si="8"/>
        <v>53</v>
      </c>
      <c r="J88" s="9">
        <f>B88*I88</f>
        <v>13250</v>
      </c>
    </row>
    <row r="89" spans="1:10" ht="15">
      <c r="A89" s="8">
        <v>87</v>
      </c>
      <c r="B89" s="5">
        <v>3000</v>
      </c>
      <c r="C89" s="7">
        <v>41962</v>
      </c>
      <c r="D89" s="6">
        <v>41971</v>
      </c>
      <c r="E89" s="21">
        <f aca="true" t="shared" si="9" ref="E89:E95">D89-C89</f>
        <v>9</v>
      </c>
      <c r="F89" s="4"/>
      <c r="G89" s="4"/>
      <c r="H89" s="4"/>
      <c r="I89" s="4">
        <f t="shared" si="8"/>
        <v>9</v>
      </c>
      <c r="J89" s="9">
        <f>B89*I89</f>
        <v>27000</v>
      </c>
    </row>
    <row r="90" spans="1:10" ht="15">
      <c r="A90" s="8">
        <v>88</v>
      </c>
      <c r="B90" s="5">
        <v>23325</v>
      </c>
      <c r="C90" s="7">
        <v>41928</v>
      </c>
      <c r="D90" s="6">
        <v>41971</v>
      </c>
      <c r="E90" s="21">
        <f t="shared" si="9"/>
        <v>43</v>
      </c>
      <c r="F90" s="4"/>
      <c r="G90" s="4"/>
      <c r="H90" s="4"/>
      <c r="I90" s="4">
        <f t="shared" si="8"/>
        <v>43</v>
      </c>
      <c r="J90" s="9">
        <f>B90*I90</f>
        <v>1002975</v>
      </c>
    </row>
    <row r="91" spans="1:10" ht="15">
      <c r="A91" s="8">
        <v>89</v>
      </c>
      <c r="B91" s="5">
        <v>23.17</v>
      </c>
      <c r="C91" s="7">
        <v>42001</v>
      </c>
      <c r="D91" s="6">
        <v>41972</v>
      </c>
      <c r="E91" s="21">
        <f t="shared" si="9"/>
        <v>-29</v>
      </c>
      <c r="F91" s="4"/>
      <c r="G91" s="4"/>
      <c r="H91" s="4"/>
      <c r="I91" s="4">
        <f t="shared" si="8"/>
        <v>-29</v>
      </c>
      <c r="J91" s="9">
        <f>B91*I91</f>
        <v>-671.9300000000001</v>
      </c>
    </row>
    <row r="92" spans="1:10" ht="15">
      <c r="A92" s="8">
        <v>90</v>
      </c>
      <c r="B92" s="5">
        <v>73.68</v>
      </c>
      <c r="C92" s="7">
        <v>42000</v>
      </c>
      <c r="D92" s="6">
        <v>41983</v>
      </c>
      <c r="E92" s="21">
        <f t="shared" si="9"/>
        <v>-17</v>
      </c>
      <c r="F92" s="4"/>
      <c r="G92" s="4"/>
      <c r="H92" s="4"/>
      <c r="I92" s="4">
        <f t="shared" si="8"/>
        <v>-17</v>
      </c>
      <c r="J92" s="9">
        <f>B92*I92</f>
        <v>-1252.5600000000002</v>
      </c>
    </row>
    <row r="93" spans="1:10" ht="15">
      <c r="A93" s="8">
        <v>91</v>
      </c>
      <c r="B93" s="5">
        <v>3068</v>
      </c>
      <c r="C93" s="7">
        <v>41999</v>
      </c>
      <c r="D93" s="6">
        <v>41983</v>
      </c>
      <c r="E93" s="21">
        <f t="shared" si="9"/>
        <v>-16</v>
      </c>
      <c r="F93" s="4"/>
      <c r="G93" s="4"/>
      <c r="H93" s="4"/>
      <c r="I93" s="4">
        <f t="shared" si="8"/>
        <v>-16</v>
      </c>
      <c r="J93" s="9">
        <f>B93*I93</f>
        <v>-49088</v>
      </c>
    </row>
    <row r="94" spans="1:10" ht="15">
      <c r="A94" s="8">
        <v>92</v>
      </c>
      <c r="B94" s="5">
        <v>575</v>
      </c>
      <c r="C94" s="7">
        <v>41992</v>
      </c>
      <c r="D94" s="6">
        <v>41983</v>
      </c>
      <c r="E94" s="21">
        <f t="shared" si="9"/>
        <v>-9</v>
      </c>
      <c r="F94" s="4"/>
      <c r="G94" s="4"/>
      <c r="H94" s="4"/>
      <c r="I94" s="4">
        <f t="shared" si="8"/>
        <v>-9</v>
      </c>
      <c r="J94" s="9">
        <f>B94*I94</f>
        <v>-5175</v>
      </c>
    </row>
    <row r="95" spans="1:10" ht="15">
      <c r="A95" s="8">
        <v>93</v>
      </c>
      <c r="B95" s="5">
        <v>200.08</v>
      </c>
      <c r="C95" s="7">
        <v>42005</v>
      </c>
      <c r="D95" s="6">
        <v>41988</v>
      </c>
      <c r="E95" s="21">
        <f t="shared" si="9"/>
        <v>-17</v>
      </c>
      <c r="F95" s="4"/>
      <c r="G95" s="4"/>
      <c r="H95" s="4"/>
      <c r="I95" s="4">
        <f t="shared" si="8"/>
        <v>-17</v>
      </c>
      <c r="J95" s="9">
        <f>B95*I95</f>
        <v>-3401.36</v>
      </c>
    </row>
    <row r="96" spans="1:10" ht="15">
      <c r="A96" s="8">
        <v>94</v>
      </c>
      <c r="B96" s="5">
        <v>427</v>
      </c>
      <c r="C96" s="7">
        <v>41930</v>
      </c>
      <c r="D96" s="6">
        <v>41988</v>
      </c>
      <c r="E96" s="4">
        <f>IF(D96-C96&lt;0,0,D96-C96)</f>
        <v>58</v>
      </c>
      <c r="F96" s="4"/>
      <c r="G96" s="4"/>
      <c r="H96" s="4"/>
      <c r="I96" s="4">
        <f t="shared" si="8"/>
        <v>58</v>
      </c>
      <c r="J96" s="9">
        <f>B96*I96</f>
        <v>24766</v>
      </c>
    </row>
    <row r="97" spans="1:10" ht="15">
      <c r="A97" s="8">
        <v>95</v>
      </c>
      <c r="B97" s="5">
        <v>1298.96</v>
      </c>
      <c r="C97" s="7">
        <v>41981</v>
      </c>
      <c r="D97" s="6">
        <v>41988</v>
      </c>
      <c r="E97" s="4">
        <f>IF(D97-C97&lt;0,0,D97-C97)</f>
        <v>7</v>
      </c>
      <c r="F97" s="4"/>
      <c r="G97" s="4"/>
      <c r="H97" s="4"/>
      <c r="I97" s="4">
        <f t="shared" si="8"/>
        <v>7</v>
      </c>
      <c r="J97" s="9">
        <f>B97*I97</f>
        <v>9092.720000000001</v>
      </c>
    </row>
    <row r="98" spans="1:10" ht="15.75" thickBot="1">
      <c r="A98" s="36">
        <v>96</v>
      </c>
      <c r="B98" s="37">
        <v>277.28</v>
      </c>
      <c r="C98" s="7">
        <v>42012</v>
      </c>
      <c r="D98" s="6">
        <v>41988</v>
      </c>
      <c r="E98" s="4">
        <f>D98-C98</f>
        <v>-24</v>
      </c>
      <c r="F98" s="4"/>
      <c r="G98" s="4"/>
      <c r="H98" s="4"/>
      <c r="I98" s="4">
        <f t="shared" si="8"/>
        <v>-24</v>
      </c>
      <c r="J98" s="9">
        <f>B98*I98</f>
        <v>-6654.719999999999</v>
      </c>
    </row>
    <row r="99" spans="1:10" ht="15.75" thickBot="1">
      <c r="A99" s="16" t="s">
        <v>9</v>
      </c>
      <c r="B99" s="17">
        <f>SUM(B37:B98)</f>
        <v>127669.57</v>
      </c>
      <c r="C99" s="18"/>
      <c r="D99" s="18"/>
      <c r="E99" s="18"/>
      <c r="F99" s="18"/>
      <c r="G99" s="18"/>
      <c r="H99" s="18"/>
      <c r="I99" s="18"/>
      <c r="J99" s="19">
        <f>SUM(J37:J98)</f>
        <v>3078162.11</v>
      </c>
    </row>
    <row r="100" spans="1:10" ht="15.75" thickBot="1">
      <c r="A100" s="41" t="s">
        <v>10</v>
      </c>
      <c r="B100" s="42"/>
      <c r="C100" s="42"/>
      <c r="D100" s="42"/>
      <c r="E100" s="42"/>
      <c r="F100" s="42"/>
      <c r="G100" s="42"/>
      <c r="H100" s="42"/>
      <c r="I100" s="43"/>
      <c r="J100" s="20">
        <f>J99/B99</f>
        <v>24.11038205893542</v>
      </c>
    </row>
  </sheetData>
  <sheetProtection/>
  <mergeCells count="4">
    <mergeCell ref="C1:E1"/>
    <mergeCell ref="F1:H1"/>
    <mergeCell ref="A2:B2"/>
    <mergeCell ref="A100:I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Patrimonio</dc:creator>
  <cp:keywords/>
  <dc:description/>
  <cp:lastModifiedBy>Patrimonio</cp:lastModifiedBy>
  <cp:lastPrinted>2015-03-05T12:50:28Z</cp:lastPrinted>
  <dcterms:created xsi:type="dcterms:W3CDTF">2014-12-01T10:06:04Z</dcterms:created>
  <dcterms:modified xsi:type="dcterms:W3CDTF">2015-03-16T08:17:51Z</dcterms:modified>
  <cp:category/>
  <cp:version/>
  <cp:contentType/>
  <cp:contentStatus/>
</cp:coreProperties>
</file>